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AHARO~1\AppData\Local\Temp\DIRECTUM\DIRECTUM\"/>
    </mc:Choice>
  </mc:AlternateContent>
  <bookViews>
    <workbookView xWindow="480" yWindow="4380" windowWidth="20700" windowHeight="8325"/>
  </bookViews>
  <sheets>
    <sheet name="Лист1" sheetId="1" r:id="rId1"/>
  </sheets>
  <definedNames>
    <definedName name="_xlnm._FilterDatabase" localSheetId="0" hidden="1">Лист1!$A$2:$T$19</definedName>
    <definedName name="_xlnm.Print_Titles" localSheetId="0">Лист1!$2:$5</definedName>
    <definedName name="_xlnm.Print_Area" localSheetId="0">Лист1!$A$1:$T$19</definedName>
  </definedNames>
  <calcPr calcId="152511"/>
</workbook>
</file>

<file path=xl/calcChain.xml><?xml version="1.0" encoding="utf-8"?>
<calcChain xmlns="http://schemas.openxmlformats.org/spreadsheetml/2006/main">
  <c r="K18" i="1" l="1"/>
  <c r="O18" i="1" s="1"/>
  <c r="F18" i="1"/>
  <c r="D18" i="1" s="1"/>
  <c r="K16" i="1"/>
  <c r="Q16" i="1" s="1"/>
  <c r="F16" i="1"/>
  <c r="D16" i="1" s="1"/>
  <c r="Q18" i="1" l="1"/>
  <c r="O16" i="1"/>
  <c r="K12" i="1" l="1"/>
  <c r="Q12" i="1" s="1"/>
  <c r="F12" i="1"/>
  <c r="O12" i="1" l="1"/>
  <c r="E19" i="1"/>
  <c r="K9" i="1"/>
  <c r="Q9" i="1" s="1"/>
  <c r="F9" i="1"/>
  <c r="O9" i="1" l="1"/>
  <c r="F14" i="1" l="1"/>
  <c r="D14" i="1" s="1"/>
  <c r="K14" i="1"/>
  <c r="Q14" i="1" s="1"/>
  <c r="O14" i="1" l="1"/>
  <c r="F7" i="1" l="1"/>
  <c r="F6" i="1" l="1"/>
  <c r="P19" i="1" l="1"/>
  <c r="N19" i="1"/>
  <c r="M19" i="1"/>
  <c r="L19" i="1"/>
  <c r="J19" i="1"/>
  <c r="I19" i="1"/>
  <c r="H19" i="1"/>
  <c r="G19" i="1"/>
  <c r="K6" i="1" l="1"/>
  <c r="K17" i="1" l="1"/>
  <c r="O17" i="1" s="1"/>
  <c r="F17" i="1"/>
  <c r="K15" i="1"/>
  <c r="O15" i="1" s="1"/>
  <c r="F15" i="1"/>
  <c r="K13" i="1"/>
  <c r="Q13" i="1" s="1"/>
  <c r="F13" i="1"/>
  <c r="D13" i="1" s="1"/>
  <c r="K11" i="1"/>
  <c r="Q11" i="1" s="1"/>
  <c r="F11" i="1"/>
  <c r="D11" i="1" s="1"/>
  <c r="K10" i="1"/>
  <c r="O10" i="1" s="1"/>
  <c r="F10" i="1"/>
  <c r="K8" i="1"/>
  <c r="O8" i="1" s="1"/>
  <c r="F8" i="1"/>
  <c r="K7" i="1"/>
  <c r="Q6" i="1"/>
  <c r="O6" i="1"/>
  <c r="F19" i="1" l="1"/>
  <c r="Q7" i="1"/>
  <c r="K19" i="1"/>
  <c r="Q19" i="1" s="1"/>
  <c r="O13" i="1"/>
  <c r="Q10" i="1"/>
  <c r="O7" i="1"/>
  <c r="Q15" i="1"/>
  <c r="O11" i="1"/>
  <c r="Q8" i="1"/>
  <c r="Q17" i="1"/>
  <c r="O19" i="1" l="1"/>
</calcChain>
</file>

<file path=xl/sharedStrings.xml><?xml version="1.0" encoding="utf-8"?>
<sst xmlns="http://schemas.openxmlformats.org/spreadsheetml/2006/main" count="96" uniqueCount="58">
  <si>
    <t>Наименование проекта</t>
  </si>
  <si>
    <t>Ввод в эксплуатацию</t>
  </si>
  <si>
    <t>Всего</t>
  </si>
  <si>
    <t xml:space="preserve"> по источникам финансирования</t>
  </si>
  <si>
    <t>по источникам финансирования</t>
  </si>
  <si>
    <t>Внебюджетные источники</t>
  </si>
  <si>
    <t>Х</t>
  </si>
  <si>
    <t>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</si>
  <si>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t>ГРБС</t>
  </si>
  <si>
    <t>После разработки ПСД</t>
  </si>
  <si>
    <t>УАГСиЗ</t>
  </si>
  <si>
    <t>КЖП администрации МО ГО "Сыктывкар"</t>
  </si>
  <si>
    <t xml:space="preserve">Бюджет МО ГО "Сыктывкар" </t>
  </si>
  <si>
    <t>Бюджет
 МО ГО "Сыктывкар"</t>
  </si>
  <si>
    <t>Обеспечение земельных участков инфраструктурой мкр. Сосновая поляна (внутримикрорайонные улицы, проезды и уличное освещение). Вторая очередь</t>
  </si>
  <si>
    <t>Обеспечение жилыми помещениями детей-сирот и детей, оставшихся без попечения родителей</t>
  </si>
  <si>
    <t>Обеспечение мероприятий по исполнению вступивших в силу решений суда, касающихся жилищного обеспечения</t>
  </si>
  <si>
    <t>Остаток сметной стоимости на отчетную дату, тыс.руб. (3-6)</t>
  </si>
  <si>
    <t>Профинансировано (перечислены средства) на отчетную дату (нарастающим итогом), тыс.руб.</t>
  </si>
  <si>
    <t>В том числе профинансировано (перечислены средства) в отчетном периоде, тыс.руб.</t>
  </si>
  <si>
    <t>Выполнено работ на сумму на отчетную дату (нарастающим итогом), тыс.руб.</t>
  </si>
  <si>
    <t>Выполнено работ на сумму в отчетном периоде, тыс.руб.</t>
  </si>
  <si>
    <t>Остаток денежных средств, тыс.руб. (5 -11)</t>
  </si>
  <si>
    <t>Выполненные мероприятия, ожидаемые сроки - если мероприятия на стадии выполнения/причины неосвоения средств на дату отчета</t>
  </si>
  <si>
    <t>Фонд содействия реформированию ЖКХ, федеральный бюджет, республиканский бюджет РК</t>
  </si>
  <si>
    <t>Комитет жилищной политики администрации МО ГО "Сыктывкар"</t>
  </si>
  <si>
    <t>Управление дорожной инфраструктуры, транспорта и связи администрации МО ГО "Сыктывкар"</t>
  </si>
  <si>
    <t>Управление архитектуры, городского строительства и землепользования администрации МО ГО "Сыктывкар", БУ "УКС МО ГО "Сыктывкар" - технический заказчик - застройщик</t>
  </si>
  <si>
    <t>Сметная стоимость проекта, тыс.руб.</t>
  </si>
  <si>
    <t>Строительство противооползневых сооружений вблизи участка по адресу г. Сыктывкар, ул. Тентюковская, 353</t>
  </si>
  <si>
    <t xml:space="preserve"> - </t>
  </si>
  <si>
    <t>Заезд от парковки телецентра в микрорайоне Орбита до границы земельного участка ГУДО РК «Республиканский центр экологического образования» (вдоль Октябрьского проспекта)</t>
  </si>
  <si>
    <t>Строительство источников наружного противопожарного водоснабжения на территории МО ГО "Сыктывкар" (противопожарный водоем в п.г.т. Верхняя Максаковка, мкр. Ягкар, ул. 1-я Линия, 8)</t>
  </si>
  <si>
    <t>Напорный канализационный коллектор от п.г.т. Краснозатонский до ЛДК</t>
  </si>
  <si>
    <t>Водоснабжение п.г.т. Седкыркещ</t>
  </si>
  <si>
    <t>Обеспечение мероприятий по реализации I этапа программы переселения граждан из аварийного жилищного фонда на период 2025 - 2030 гг.</t>
  </si>
  <si>
    <t>Выполнение мероприятий по расселению граждан, проживающих в многоквартирных домах, признанных аварийными и подлежащими сносу и не включенных в республиканскую адресную программу "Переселение граждан из аварийного жилищного фонда"</t>
  </si>
  <si>
    <t>Строительство источников наружного противопожарного водоснабжения на территории МО ГО "Сыктывкар" (противопожарный водоем в п.с.т. Верхний Мыртыю)</t>
  </si>
  <si>
    <t>Реконструкция участка ливневой канализации по ул. Весенняя</t>
  </si>
  <si>
    <t>Администрация Эжвинского района МО ГО "Сыктывкар"</t>
  </si>
  <si>
    <t>Утверждено ассигнований на 2026 год, тыс.руб.</t>
  </si>
  <si>
    <t>Комитет жилищной политики администрации МО ГО "Сыктывкар", Комитет по управлению муниципальным имуществом администрации МО ГО "Сыктывкар"</t>
  </si>
  <si>
    <t>ВСЕГО: 13</t>
  </si>
  <si>
    <t>Осуществлено изъятие 21 жилого помещения (долей) на основании 20 соглашений об изъятии и 1 постановления администрации МО ГО "Сыктывкар", принятых во исполнение судебных решений.</t>
  </si>
  <si>
    <t xml:space="preserve">Выполняется подготовка технического задания с целью последующего проведения электронного аукциона на выполнение строительно-монтажных работ. Срок выполнения - июль 2026 г. </t>
  </si>
  <si>
    <r>
      <t xml:space="preserve">
</t>
    </r>
    <r>
      <rPr>
        <b/>
        <sz val="14"/>
        <rFont val="Times New Roman"/>
        <family val="1"/>
        <charset val="204"/>
      </rPr>
      <t>В 2025 г</t>
    </r>
    <r>
      <rPr>
        <sz val="14"/>
        <rFont val="Times New Roman"/>
        <family val="1"/>
        <charset val="204"/>
      </rPr>
      <t xml:space="preserve">. заключены контракты (договоры):
1. на выполнение строительно-монтажных работ. Срок завершения - август 2026 г. </t>
    </r>
  </si>
  <si>
    <t xml:space="preserve">В 2026 г. планируется:
- выполнить и оплатить работы на выдачу технических условий на работы в охранной зоне ЛЭП.
- заключить контракт на разработку проектно-сметной документации с прохождением госэкспертизы. Срок выполнения работ - 2027 г. </t>
  </si>
  <si>
    <r>
      <rPr>
        <b/>
        <sz val="14"/>
        <rFont val="Times New Roman"/>
        <family val="1"/>
        <charset val="204"/>
      </rPr>
      <t>В 2023 г.</t>
    </r>
    <r>
      <rPr>
        <sz val="14"/>
        <rFont val="Times New Roman"/>
        <family val="1"/>
        <charset val="204"/>
      </rPr>
      <t xml:space="preserve"> заключены контракты (договоры): 
1. на повторную разработку проектно-сметной документации. В 2024 г. заключено доп соглашение на увеличение цены контракта. Срок оплаты контракта - 2 квартал 2026 г.  
2. на проведение госэкспертизы проектной документации и результатов инженерных изысканий, оплачен 100% аванс. В 2025 г. получено отрицательное заключение. Повторное прохождение госэкспертизы организовано за счёт средств подрядчика. В январе 2026 г. получено положительное заключение. </t>
    </r>
  </si>
  <si>
    <t>Сводный отчет
о реализации инвестиционных проектов,
финансируемых за счет бюджетных средств, на территории
МО ГО «Сыктывкар», по состоянию на 01.04.2026</t>
  </si>
  <si>
    <t>Освоение бюджетных ассигнований на 01.04.2026, % (11/5*100%)</t>
  </si>
  <si>
    <t xml:space="preserve">В марте 2026 г. КУМИ заключен договор купли-продажи доли квартиры в целях приобретения жилого помещения по адресу: г. Сыктывкар, ул. Магистральная, д.3, кв. 56. Оплата по договору запланирована на апрель 2026 г. </t>
  </si>
  <si>
    <t xml:space="preserve">Осуществлено изъятие 1 жилого помещения (1/3 доли квартиры), расположенного по адресу: Октябрьский проспект, д.69, кв.106, на основании постановления администрации МО ГО "Сыктывкар", принятого во исполнение судебного решения. </t>
  </si>
  <si>
    <r>
      <rPr>
        <b/>
        <sz val="14"/>
        <rFont val="Times New Roman"/>
        <family val="1"/>
        <charset val="204"/>
      </rPr>
      <t>В 2026 г.</t>
    </r>
    <r>
      <rPr>
        <sz val="14"/>
        <rFont val="Times New Roman"/>
        <family val="1"/>
        <charset val="204"/>
      </rPr>
      <t xml:space="preserve"> заключено 53 контракта на приобретение жилых помещений, в том числе:
- 43 контракта на приобретение жилых помещений путем участия в долевом строительстве. Планируемый срок ввода объектов в эксплуатацию - 2027 г.
- 10 контрактов на приобретение жилых помещений на вторичном рынке. По 5 квартирам обязательства исполнены, жилые помещения приняты в муниципальную собственность.</t>
    </r>
  </si>
  <si>
    <r>
      <rPr>
        <b/>
        <sz val="14"/>
        <rFont val="Times New Roman"/>
        <family val="1"/>
        <charset val="204"/>
      </rPr>
      <t>В 2022 г.</t>
    </r>
    <r>
      <rPr>
        <sz val="14"/>
        <rFont val="Times New Roman"/>
        <family val="1"/>
        <charset val="204"/>
      </rPr>
      <t xml:space="preserve"> заключен контракт на разработку проектно-сметной документации. 
В настоящее время осуществляется корректировка проектной документации. По итогам корректировки планируется направление документации на госэкспертизу. Ожидаемый срок завершения - апрель 2026 г. </t>
    </r>
  </si>
  <si>
    <r>
      <rPr>
        <b/>
        <sz val="14"/>
        <rFont val="Times New Roman"/>
        <family val="1"/>
        <charset val="204"/>
      </rPr>
      <t>В 2025 г</t>
    </r>
    <r>
      <rPr>
        <sz val="14"/>
        <rFont val="Times New Roman"/>
        <family val="1"/>
        <charset val="204"/>
      </rPr>
      <t xml:space="preserve">. заключены договоры (контракты):
1. на выполнение строительно-монтажных работ на 250000,0 тыс.руб. . В 2026 г. заключено доп соглашение на увеличение цены контракта до 273186,4 тыс.руб. Срок завершения - 22.03.2027. 
2. на оказание строительного контроля. В 2025 году выполнены 1-4 этапы работ. В 2026 году выполнены 5-7 этапы работ. Срок завершения - 01.02.2027.  
3. на технологическое присоединение к системе водоотведения. Срок подключения - 01.02.2027. 
4. на технологическое присоединение к электросетям ККТ. По причине исключения канализационной насосной станции из проекта в апреле 2026 г. планируется расторгнуть договор и произвести возврат аванса.
5. на авторский надзор.  Срок завершения - 29.03.2027.  
</t>
    </r>
    <r>
      <rPr>
        <b/>
        <sz val="14"/>
        <rFont val="Times New Roman"/>
        <family val="1"/>
        <charset val="204"/>
      </rPr>
      <t xml:space="preserve">В 2026 г. </t>
    </r>
    <r>
      <rPr>
        <sz val="14"/>
        <rFont val="Times New Roman"/>
        <family val="1"/>
        <charset val="204"/>
      </rPr>
      <t xml:space="preserve">заключены договоры (контракты):
6. на корректировку проектно-изыскательских работ. Срок выполнения - май 2026 г. 
7. возмездного оказания услуг по проведению госэкспертизы в рамках экспертного сопровождения. Срок оказания услуг - 1 год (с момента заключения контракта). </t>
    </r>
  </si>
  <si>
    <r>
      <rPr>
        <b/>
        <sz val="14"/>
        <rFont val="Times New Roman"/>
        <family val="1"/>
        <charset val="204"/>
      </rPr>
      <t>В 2025 г.</t>
    </r>
    <r>
      <rPr>
        <sz val="14"/>
        <rFont val="Times New Roman"/>
        <family val="1"/>
        <charset val="204"/>
      </rPr>
      <t xml:space="preserve"> заключены договоры (контракты):
1. на расчистку от зеленых насаждений территории вдоль трассы. Срок завершения - 31.10.2025. Работы не выполнены по вине подрядчика. Контракт действующий. Планируемый срок выполнения работ - июнь 2026 г. </t>
    </r>
  </si>
  <si>
    <r>
      <rPr>
        <b/>
        <sz val="14"/>
        <rFont val="Times New Roman"/>
        <family val="1"/>
        <charset val="204"/>
      </rPr>
      <t xml:space="preserve">В 2024 г. </t>
    </r>
    <r>
      <rPr>
        <sz val="14"/>
        <rFont val="Times New Roman"/>
        <family val="1"/>
        <charset val="204"/>
      </rPr>
      <t>заключены контракты (договоры):
1. на подготовку инж</t>
    </r>
    <r>
      <rPr>
        <sz val="14"/>
        <color theme="1"/>
        <rFont val="Times New Roman"/>
        <family val="1"/>
        <charset val="204"/>
      </rPr>
      <t xml:space="preserve">енерных изысканий, проектно-сметной и рабочей документации (новый). Срок завершения работ - после получения положительного заключения госэкспертизы.
</t>
    </r>
    <r>
      <rPr>
        <b/>
        <sz val="14"/>
        <color theme="1"/>
        <rFont val="Times New Roman"/>
        <family val="1"/>
        <charset val="204"/>
      </rPr>
      <t xml:space="preserve">В 2025 г. </t>
    </r>
    <r>
      <rPr>
        <sz val="14"/>
        <color theme="1"/>
        <rFont val="Times New Roman"/>
        <family val="1"/>
        <charset val="204"/>
      </rPr>
      <t>заключены контракты (договоры):</t>
    </r>
    <r>
      <rPr>
        <sz val="14"/>
        <rFont val="Times New Roman"/>
        <family val="1"/>
        <charset val="204"/>
      </rPr>
      <t xml:space="preserve">
2. н</t>
    </r>
    <r>
      <rPr>
        <sz val="14"/>
        <color theme="1"/>
        <rFont val="Times New Roman"/>
        <family val="1"/>
        <charset val="204"/>
      </rPr>
      <t xml:space="preserve">а проведение госэкспертизы проектной документации и результатов инженерных изысканий, включая проверку достоверности определения сметной стоимости. В сентябре 2025 г. получено отрицательное заключение. Контракт на повторную экспертизу будет заключен ориентировочно в июле 2026 г. за счёт средств подрядчика. </t>
    </r>
  </si>
  <si>
    <r>
      <rPr>
        <b/>
        <sz val="14"/>
        <rFont val="Times New Roman"/>
        <family val="1"/>
        <charset val="204"/>
      </rPr>
      <t xml:space="preserve">В 2026 г. заключены контракты (договоры):
</t>
    </r>
    <r>
      <rPr>
        <sz val="14"/>
        <rFont val="Times New Roman"/>
        <family val="1"/>
        <charset val="204"/>
      </rPr>
      <t xml:space="preserve">1. на вынос геодезической разбивочной основы с оформлением технического отчета (ул. Усадебная). Работы выполнены и оплачены. 
2. на выполнение строительно-монтажных работ (ул. Усадебная). Срок завершения работ - ноябрь 2026 г. 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</si>
</sst>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1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5"/>
    <cellStyle name="Обычный 2 2 3" xfId="10"/>
    <cellStyle name="Обычный 2 4" xfId="4"/>
    <cellStyle name="Обычный 3" xfId="2"/>
    <cellStyle name="Обычный 4" xfId="3"/>
    <cellStyle name="Процентный 2" xfId="7"/>
    <cellStyle name="Процентный 3" xfId="8"/>
    <cellStyle name="Процентный 4" xfId="6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tabSelected="1" view="pageBreakPreview" topLeftCell="K1" zoomScale="80" zoomScaleNormal="30" zoomScaleSheetLayoutView="80" zoomScalePageLayoutView="55" workbookViewId="0">
      <pane ySplit="4" topLeftCell="A16" activePane="bottomLeft" state="frozen"/>
      <selection pane="bottomLeft" activeCell="T17" sqref="T17"/>
    </sheetView>
  </sheetViews>
  <sheetFormatPr defaultRowHeight="15" outlineLevelRow="1" outlineLevelCol="1" x14ac:dyDescent="0.25"/>
  <cols>
    <col min="1" max="1" width="44.5703125" customWidth="1"/>
    <col min="2" max="2" width="7.140625" customWidth="1"/>
    <col min="3" max="3" width="16.140625" customWidth="1"/>
    <col min="4" max="4" width="17" customWidth="1"/>
    <col min="5" max="5" width="16.140625" customWidth="1"/>
    <col min="6" max="6" width="18.5703125" customWidth="1"/>
    <col min="7" max="8" width="15.7109375" customWidth="1" outlineLevel="1"/>
    <col min="9" max="9" width="12.28515625" customWidth="1" outlineLevel="1"/>
    <col min="10" max="10" width="16.7109375" customWidth="1"/>
    <col min="11" max="11" width="14" customWidth="1"/>
    <col min="12" max="12" width="14.28515625" customWidth="1" outlineLevel="1"/>
    <col min="13" max="13" width="15" customWidth="1" outlineLevel="1"/>
    <col min="14" max="14" width="13.85546875" customWidth="1" outlineLevel="1"/>
    <col min="15" max="15" width="16.140625" customWidth="1"/>
    <col min="16" max="16" width="15.140625" customWidth="1"/>
    <col min="17" max="17" width="19.42578125" customWidth="1"/>
    <col min="18" max="18" width="12.42578125" hidden="1" customWidth="1"/>
    <col min="19" max="19" width="43.5703125" customWidth="1"/>
    <col min="20" max="20" width="119.7109375" customWidth="1"/>
  </cols>
  <sheetData>
    <row r="1" spans="1:20" s="3" customFormat="1" ht="93.75" customHeight="1" x14ac:dyDescent="0.3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s="1" customFormat="1" ht="18.75" x14ac:dyDescent="0.3">
      <c r="A2" s="33" t="s">
        <v>0</v>
      </c>
      <c r="B2" s="33" t="s">
        <v>1</v>
      </c>
      <c r="C2" s="33" t="s">
        <v>28</v>
      </c>
      <c r="D2" s="33" t="s">
        <v>17</v>
      </c>
      <c r="E2" s="33" t="s">
        <v>40</v>
      </c>
      <c r="F2" s="33" t="s">
        <v>18</v>
      </c>
      <c r="G2" s="33"/>
      <c r="H2" s="33"/>
      <c r="I2" s="33"/>
      <c r="J2" s="33" t="s">
        <v>20</v>
      </c>
      <c r="K2" s="33" t="s">
        <v>19</v>
      </c>
      <c r="L2" s="33"/>
      <c r="M2" s="33"/>
      <c r="N2" s="33"/>
      <c r="O2" s="33" t="s">
        <v>22</v>
      </c>
      <c r="P2" s="33" t="s">
        <v>21</v>
      </c>
      <c r="Q2" s="33" t="s">
        <v>49</v>
      </c>
      <c r="R2" s="33" t="s">
        <v>8</v>
      </c>
      <c r="S2" s="34" t="s">
        <v>8</v>
      </c>
      <c r="T2" s="33" t="s">
        <v>23</v>
      </c>
    </row>
    <row r="3" spans="1:20" s="1" customFormat="1" ht="18.75" x14ac:dyDescent="0.3">
      <c r="A3" s="33"/>
      <c r="B3" s="33"/>
      <c r="C3" s="33"/>
      <c r="D3" s="33"/>
      <c r="E3" s="33"/>
      <c r="F3" s="33" t="s">
        <v>2</v>
      </c>
      <c r="G3" s="33" t="s">
        <v>3</v>
      </c>
      <c r="H3" s="33"/>
      <c r="I3" s="33"/>
      <c r="J3" s="33"/>
      <c r="K3" s="33" t="s">
        <v>2</v>
      </c>
      <c r="L3" s="33" t="s">
        <v>4</v>
      </c>
      <c r="M3" s="33"/>
      <c r="N3" s="33"/>
      <c r="O3" s="33"/>
      <c r="P3" s="33"/>
      <c r="Q3" s="33"/>
      <c r="R3" s="33"/>
      <c r="S3" s="35"/>
      <c r="T3" s="33"/>
    </row>
    <row r="4" spans="1:20" s="1" customFormat="1" ht="206.25" x14ac:dyDescent="0.3">
      <c r="A4" s="33"/>
      <c r="B4" s="33"/>
      <c r="C4" s="33"/>
      <c r="D4" s="33"/>
      <c r="E4" s="33"/>
      <c r="F4" s="33"/>
      <c r="G4" s="22" t="s">
        <v>12</v>
      </c>
      <c r="H4" s="22" t="s">
        <v>24</v>
      </c>
      <c r="I4" s="22" t="s">
        <v>5</v>
      </c>
      <c r="J4" s="33"/>
      <c r="K4" s="33"/>
      <c r="L4" s="22" t="s">
        <v>13</v>
      </c>
      <c r="M4" s="22" t="s">
        <v>24</v>
      </c>
      <c r="N4" s="22" t="s">
        <v>5</v>
      </c>
      <c r="O4" s="33"/>
      <c r="P4" s="33"/>
      <c r="Q4" s="33"/>
      <c r="R4" s="33"/>
      <c r="S4" s="36"/>
      <c r="T4" s="33"/>
    </row>
    <row r="5" spans="1:20" s="1" customFormat="1" ht="18.75" outlineLevel="1" x14ac:dyDescent="0.3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  <c r="I5" s="22">
        <v>9</v>
      </c>
      <c r="J5" s="22">
        <v>10</v>
      </c>
      <c r="K5" s="22">
        <v>11</v>
      </c>
      <c r="L5" s="22">
        <v>12</v>
      </c>
      <c r="M5" s="22">
        <v>13</v>
      </c>
      <c r="N5" s="22">
        <v>14</v>
      </c>
      <c r="O5" s="22">
        <v>15</v>
      </c>
      <c r="P5" s="22">
        <v>16</v>
      </c>
      <c r="Q5" s="22">
        <v>17</v>
      </c>
      <c r="R5" s="22">
        <v>18</v>
      </c>
      <c r="S5" s="22">
        <v>18</v>
      </c>
      <c r="T5" s="22">
        <v>19</v>
      </c>
    </row>
    <row r="6" spans="1:20" s="1" customFormat="1" ht="112.5" outlineLevel="1" x14ac:dyDescent="0.3">
      <c r="A6" s="30" t="s">
        <v>15</v>
      </c>
      <c r="B6" s="4">
        <v>2028</v>
      </c>
      <c r="C6" s="12" t="s">
        <v>30</v>
      </c>
      <c r="D6" s="5" t="s">
        <v>30</v>
      </c>
      <c r="E6" s="6">
        <v>230664.8</v>
      </c>
      <c r="F6" s="11">
        <f>G6+H6+I6</f>
        <v>198446.4</v>
      </c>
      <c r="G6" s="6">
        <v>0</v>
      </c>
      <c r="H6" s="18">
        <v>198446.4</v>
      </c>
      <c r="I6" s="6">
        <v>0</v>
      </c>
      <c r="J6" s="18">
        <v>20334.900000000001</v>
      </c>
      <c r="K6" s="6">
        <f t="shared" ref="K6:K17" si="0">L6+M6+N6</f>
        <v>198446.4</v>
      </c>
      <c r="L6" s="6">
        <v>0</v>
      </c>
      <c r="M6" s="18">
        <v>198446.4</v>
      </c>
      <c r="N6" s="6">
        <v>0</v>
      </c>
      <c r="O6" s="6">
        <f>E6-K6</f>
        <v>32218.399999999994</v>
      </c>
      <c r="P6" s="18">
        <v>20334.900000000001</v>
      </c>
      <c r="Q6" s="13">
        <f t="shared" ref="Q6:Q17" si="1">K6/E6</f>
        <v>0.86032372516309386</v>
      </c>
      <c r="R6" s="14" t="s">
        <v>11</v>
      </c>
      <c r="S6" s="14" t="s">
        <v>25</v>
      </c>
      <c r="T6" s="9" t="s">
        <v>52</v>
      </c>
    </row>
    <row r="7" spans="1:20" s="1" customFormat="1" ht="112.5" outlineLevel="1" x14ac:dyDescent="0.3">
      <c r="A7" s="31" t="s">
        <v>16</v>
      </c>
      <c r="B7" s="22">
        <v>2028</v>
      </c>
      <c r="C7" s="12" t="s">
        <v>30</v>
      </c>
      <c r="D7" s="5" t="s">
        <v>30</v>
      </c>
      <c r="E7" s="18">
        <v>5880.6</v>
      </c>
      <c r="F7" s="11">
        <f>G7+H7+I7</f>
        <v>0</v>
      </c>
      <c r="G7" s="10">
        <v>0</v>
      </c>
      <c r="H7" s="10">
        <v>0</v>
      </c>
      <c r="I7" s="10">
        <v>0</v>
      </c>
      <c r="J7" s="10">
        <v>0</v>
      </c>
      <c r="K7" s="6">
        <f t="shared" si="0"/>
        <v>0</v>
      </c>
      <c r="L7" s="10">
        <v>0</v>
      </c>
      <c r="M7" s="10">
        <v>0</v>
      </c>
      <c r="N7" s="6">
        <v>0</v>
      </c>
      <c r="O7" s="6">
        <f t="shared" ref="O7:O17" si="2">E7-K7</f>
        <v>5880.6</v>
      </c>
      <c r="P7" s="10">
        <v>0</v>
      </c>
      <c r="Q7" s="13">
        <f>K7/E7</f>
        <v>0</v>
      </c>
      <c r="R7" s="14" t="s">
        <v>11</v>
      </c>
      <c r="S7" s="14" t="s">
        <v>41</v>
      </c>
      <c r="T7" s="9" t="s">
        <v>50</v>
      </c>
    </row>
    <row r="8" spans="1:20" s="1" customFormat="1" ht="168.75" outlineLevel="1" x14ac:dyDescent="0.3">
      <c r="A8" s="31" t="s">
        <v>36</v>
      </c>
      <c r="B8" s="22">
        <v>2026</v>
      </c>
      <c r="C8" s="12" t="s">
        <v>30</v>
      </c>
      <c r="D8" s="5" t="s">
        <v>30</v>
      </c>
      <c r="E8" s="11">
        <v>268.5</v>
      </c>
      <c r="F8" s="11">
        <f t="shared" ref="F8:F17" si="3">G8+H8+I8</f>
        <v>0</v>
      </c>
      <c r="G8" s="10">
        <v>0</v>
      </c>
      <c r="H8" s="10">
        <v>0</v>
      </c>
      <c r="I8" s="10">
        <v>0</v>
      </c>
      <c r="J8" s="10">
        <v>268.5</v>
      </c>
      <c r="K8" s="6">
        <f t="shared" si="0"/>
        <v>0</v>
      </c>
      <c r="L8" s="10">
        <v>0</v>
      </c>
      <c r="M8" s="10">
        <v>0</v>
      </c>
      <c r="N8" s="10">
        <v>0</v>
      </c>
      <c r="O8" s="6">
        <f t="shared" si="2"/>
        <v>268.5</v>
      </c>
      <c r="P8" s="10">
        <v>268.5</v>
      </c>
      <c r="Q8" s="13">
        <f t="shared" si="1"/>
        <v>0</v>
      </c>
      <c r="R8" s="14" t="s">
        <v>11</v>
      </c>
      <c r="S8" s="14" t="s">
        <v>25</v>
      </c>
      <c r="T8" s="9" t="s">
        <v>51</v>
      </c>
    </row>
    <row r="9" spans="1:20" s="1" customFormat="1" ht="96" customHeight="1" outlineLevel="1" x14ac:dyDescent="0.3">
      <c r="A9" s="31" t="s">
        <v>35</v>
      </c>
      <c r="B9" s="22">
        <v>2026</v>
      </c>
      <c r="C9" s="12" t="s">
        <v>30</v>
      </c>
      <c r="D9" s="5" t="s">
        <v>30</v>
      </c>
      <c r="E9" s="11">
        <v>280482.09999999998</v>
      </c>
      <c r="F9" s="11">
        <f t="shared" ref="F9" si="4">G9+H9+I9</f>
        <v>16712.7</v>
      </c>
      <c r="G9" s="10">
        <v>4752.7</v>
      </c>
      <c r="H9" s="10">
        <v>11960</v>
      </c>
      <c r="I9" s="10">
        <v>0</v>
      </c>
      <c r="J9" s="10">
        <v>39223.9</v>
      </c>
      <c r="K9" s="6">
        <f t="shared" si="0"/>
        <v>16712.7</v>
      </c>
      <c r="L9" s="10">
        <v>4752.7</v>
      </c>
      <c r="M9" s="10">
        <v>11960</v>
      </c>
      <c r="N9" s="10">
        <v>0</v>
      </c>
      <c r="O9" s="6">
        <f t="shared" ref="O9" si="5">E9-K9</f>
        <v>263769.39999999997</v>
      </c>
      <c r="P9" s="10">
        <v>39223.9</v>
      </c>
      <c r="Q9" s="13">
        <f t="shared" ref="Q9" si="6">K9/E9</f>
        <v>5.9585620615361913E-2</v>
      </c>
      <c r="R9" s="14" t="s">
        <v>11</v>
      </c>
      <c r="S9" s="14" t="s">
        <v>25</v>
      </c>
      <c r="T9" s="9" t="s">
        <v>43</v>
      </c>
    </row>
    <row r="10" spans="1:20" s="1" customFormat="1" ht="127.5" customHeight="1" outlineLevel="1" x14ac:dyDescent="0.3">
      <c r="A10" s="30" t="s">
        <v>31</v>
      </c>
      <c r="B10" s="4">
        <v>2026</v>
      </c>
      <c r="C10" s="5" t="s">
        <v>9</v>
      </c>
      <c r="D10" s="5" t="s">
        <v>9</v>
      </c>
      <c r="E10" s="6">
        <v>1807.7</v>
      </c>
      <c r="F10" s="11">
        <f>G10+H10+I10</f>
        <v>0</v>
      </c>
      <c r="G10" s="6">
        <v>0</v>
      </c>
      <c r="H10" s="6">
        <v>0</v>
      </c>
      <c r="I10" s="6">
        <v>0</v>
      </c>
      <c r="J10" s="6">
        <v>0</v>
      </c>
      <c r="K10" s="6">
        <f>L10+M10+N10</f>
        <v>0</v>
      </c>
      <c r="L10" s="6">
        <v>0</v>
      </c>
      <c r="M10" s="6">
        <v>0</v>
      </c>
      <c r="N10" s="6">
        <v>0</v>
      </c>
      <c r="O10" s="6">
        <f t="shared" ref="O10:O12" si="7">E10-K10</f>
        <v>1807.7</v>
      </c>
      <c r="P10" s="10">
        <v>0</v>
      </c>
      <c r="Q10" s="13">
        <f>K10/E10</f>
        <v>0</v>
      </c>
      <c r="R10" s="13"/>
      <c r="S10" s="14" t="s">
        <v>26</v>
      </c>
      <c r="T10" s="9" t="s">
        <v>53</v>
      </c>
    </row>
    <row r="11" spans="1:20" s="1" customFormat="1" ht="117.75" customHeight="1" outlineLevel="1" x14ac:dyDescent="0.3">
      <c r="A11" s="30" t="s">
        <v>32</v>
      </c>
      <c r="B11" s="4">
        <v>2026</v>
      </c>
      <c r="C11" s="5">
        <v>13995.6</v>
      </c>
      <c r="D11" s="5">
        <f>C11-F11</f>
        <v>13013.4</v>
      </c>
      <c r="E11" s="6">
        <v>8871.7999999999993</v>
      </c>
      <c r="F11" s="11">
        <f>G11+H11+I11</f>
        <v>982.2</v>
      </c>
      <c r="G11" s="11">
        <v>982.2</v>
      </c>
      <c r="H11" s="6">
        <v>0</v>
      </c>
      <c r="I11" s="6">
        <v>0</v>
      </c>
      <c r="J11" s="11">
        <v>982.2</v>
      </c>
      <c r="K11" s="6">
        <f>L11+M11+N11</f>
        <v>0</v>
      </c>
      <c r="L11" s="6">
        <v>0</v>
      </c>
      <c r="M11" s="6">
        <v>0</v>
      </c>
      <c r="N11" s="6">
        <v>0</v>
      </c>
      <c r="O11" s="6">
        <f t="shared" si="7"/>
        <v>8871.7999999999993</v>
      </c>
      <c r="P11" s="10">
        <v>0</v>
      </c>
      <c r="Q11" s="13">
        <f>K11/E11</f>
        <v>0</v>
      </c>
      <c r="R11" s="13" t="s">
        <v>10</v>
      </c>
      <c r="S11" s="14" t="s">
        <v>27</v>
      </c>
      <c r="T11" s="9" t="s">
        <v>45</v>
      </c>
    </row>
    <row r="12" spans="1:20" s="1" customFormat="1" ht="114.75" customHeight="1" outlineLevel="1" x14ac:dyDescent="0.3">
      <c r="A12" s="30" t="s">
        <v>37</v>
      </c>
      <c r="B12" s="4">
        <v>2035</v>
      </c>
      <c r="C12" s="5" t="s">
        <v>9</v>
      </c>
      <c r="D12" s="5" t="s">
        <v>9</v>
      </c>
      <c r="E12" s="6">
        <v>210.8</v>
      </c>
      <c r="F12" s="11">
        <f>G12+H12+I12</f>
        <v>0</v>
      </c>
      <c r="G12" s="11">
        <v>0</v>
      </c>
      <c r="H12" s="6">
        <v>0</v>
      </c>
      <c r="I12" s="6">
        <v>0</v>
      </c>
      <c r="J12" s="11">
        <v>0</v>
      </c>
      <c r="K12" s="6">
        <f>L12+M12+N12</f>
        <v>0</v>
      </c>
      <c r="L12" s="6">
        <v>0</v>
      </c>
      <c r="M12" s="6">
        <v>0</v>
      </c>
      <c r="N12" s="6">
        <v>0</v>
      </c>
      <c r="O12" s="6">
        <f t="shared" si="7"/>
        <v>210.8</v>
      </c>
      <c r="P12" s="10">
        <v>0</v>
      </c>
      <c r="Q12" s="13">
        <f>K12/E12</f>
        <v>0</v>
      </c>
      <c r="R12" s="13" t="s">
        <v>10</v>
      </c>
      <c r="S12" s="14" t="s">
        <v>27</v>
      </c>
      <c r="T12" s="9" t="s">
        <v>46</v>
      </c>
    </row>
    <row r="13" spans="1:20" s="3" customFormat="1" ht="284.25" customHeight="1" x14ac:dyDescent="0.3">
      <c r="A13" s="31" t="s">
        <v>33</v>
      </c>
      <c r="B13" s="4">
        <v>2027</v>
      </c>
      <c r="C13" s="5">
        <v>548038.6</v>
      </c>
      <c r="D13" s="5">
        <f>C13-F13</f>
        <v>506467.6</v>
      </c>
      <c r="E13" s="6">
        <v>145652.5</v>
      </c>
      <c r="F13" s="11">
        <f t="shared" si="3"/>
        <v>41571</v>
      </c>
      <c r="G13" s="6">
        <v>16268.9</v>
      </c>
      <c r="H13" s="6">
        <v>25302.1</v>
      </c>
      <c r="I13" s="6">
        <v>0</v>
      </c>
      <c r="J13" s="6">
        <v>13321.6</v>
      </c>
      <c r="K13" s="6">
        <f t="shared" si="0"/>
        <v>1028.0999999999999</v>
      </c>
      <c r="L13" s="6">
        <v>1028.0999999999999</v>
      </c>
      <c r="M13" s="6">
        <v>0</v>
      </c>
      <c r="N13" s="6">
        <v>0</v>
      </c>
      <c r="O13" s="6">
        <f t="shared" si="2"/>
        <v>144624.4</v>
      </c>
      <c r="P13" s="10">
        <v>1468.7</v>
      </c>
      <c r="Q13" s="13">
        <f t="shared" si="1"/>
        <v>7.0585812121316139E-3</v>
      </c>
      <c r="R13" s="13" t="s">
        <v>10</v>
      </c>
      <c r="S13" s="14" t="s">
        <v>27</v>
      </c>
      <c r="T13" s="9" t="s">
        <v>54</v>
      </c>
    </row>
    <row r="14" spans="1:20" s="3" customFormat="1" ht="154.5" customHeight="1" x14ac:dyDescent="0.3">
      <c r="A14" s="30" t="s">
        <v>34</v>
      </c>
      <c r="B14" s="21">
        <v>2026</v>
      </c>
      <c r="C14" s="20">
        <v>61209.5</v>
      </c>
      <c r="D14" s="20">
        <f>C14-F14</f>
        <v>1154.6999999999971</v>
      </c>
      <c r="E14" s="18">
        <v>1154.7</v>
      </c>
      <c r="F14" s="11">
        <f t="shared" ref="F14" si="8">G14+H14+I14</f>
        <v>60054.8</v>
      </c>
      <c r="G14" s="6">
        <v>10810.8</v>
      </c>
      <c r="H14" s="6">
        <v>49244</v>
      </c>
      <c r="I14" s="6">
        <v>0</v>
      </c>
      <c r="J14" s="6">
        <v>60054.8</v>
      </c>
      <c r="K14" s="6">
        <f t="shared" ref="K14" si="9">L14+M14+N14</f>
        <v>0</v>
      </c>
      <c r="L14" s="6">
        <v>0</v>
      </c>
      <c r="M14" s="6">
        <v>0</v>
      </c>
      <c r="N14" s="6">
        <v>0</v>
      </c>
      <c r="O14" s="6">
        <f t="shared" ref="O14" si="10">E14-K14</f>
        <v>1154.7</v>
      </c>
      <c r="P14" s="10">
        <v>0</v>
      </c>
      <c r="Q14" s="13">
        <f t="shared" ref="Q14" si="11">K14/E14</f>
        <v>0</v>
      </c>
      <c r="R14" s="13" t="s">
        <v>10</v>
      </c>
      <c r="S14" s="14" t="s">
        <v>27</v>
      </c>
      <c r="T14" s="17" t="s">
        <v>55</v>
      </c>
    </row>
    <row r="15" spans="1:20" s="3" customFormat="1" ht="153" customHeight="1" x14ac:dyDescent="0.3">
      <c r="A15" s="30" t="s">
        <v>29</v>
      </c>
      <c r="B15" s="4">
        <v>2028</v>
      </c>
      <c r="C15" s="5" t="s">
        <v>9</v>
      </c>
      <c r="D15" s="5" t="s">
        <v>9</v>
      </c>
      <c r="E15" s="5">
        <v>3058.1</v>
      </c>
      <c r="F15" s="11">
        <f>G15+H15+I15</f>
        <v>3078.5</v>
      </c>
      <c r="G15" s="5">
        <v>3078.5</v>
      </c>
      <c r="H15" s="6">
        <v>0</v>
      </c>
      <c r="I15" s="6">
        <v>0</v>
      </c>
      <c r="J15" s="5">
        <v>1030.0999999999999</v>
      </c>
      <c r="K15" s="6">
        <f t="shared" ref="K15:K16" si="12">L15+M15+N15</f>
        <v>0</v>
      </c>
      <c r="L15" s="5">
        <v>0</v>
      </c>
      <c r="M15" s="6">
        <v>0</v>
      </c>
      <c r="N15" s="6">
        <v>0</v>
      </c>
      <c r="O15" s="6">
        <f t="shared" ref="O15:O16" si="13">E15-K15</f>
        <v>3058.1</v>
      </c>
      <c r="P15" s="5">
        <v>0</v>
      </c>
      <c r="Q15" s="13">
        <f t="shared" ref="Q15:Q16" si="14">K15/E15</f>
        <v>0</v>
      </c>
      <c r="R15" s="16" t="s">
        <v>10</v>
      </c>
      <c r="S15" s="14" t="s">
        <v>27</v>
      </c>
      <c r="T15" s="9" t="s">
        <v>56</v>
      </c>
    </row>
    <row r="16" spans="1:20" s="3" customFormat="1" ht="109.5" customHeight="1" x14ac:dyDescent="0.3">
      <c r="A16" s="31" t="s">
        <v>38</v>
      </c>
      <c r="B16" s="4">
        <v>2026</v>
      </c>
      <c r="C16" s="5">
        <v>4568.2</v>
      </c>
      <c r="D16" s="5">
        <f>C16-F16</f>
        <v>3904.3999999999996</v>
      </c>
      <c r="E16" s="6">
        <v>3904.4</v>
      </c>
      <c r="F16" s="11">
        <f>G16+H16+I16</f>
        <v>663.8</v>
      </c>
      <c r="G16" s="6">
        <v>663.8</v>
      </c>
      <c r="H16" s="6">
        <v>0</v>
      </c>
      <c r="I16" s="6">
        <v>0</v>
      </c>
      <c r="J16" s="6">
        <v>663.8</v>
      </c>
      <c r="K16" s="6">
        <f t="shared" si="12"/>
        <v>0</v>
      </c>
      <c r="L16" s="6">
        <v>0</v>
      </c>
      <c r="M16" s="6">
        <v>0</v>
      </c>
      <c r="N16" s="6">
        <v>0</v>
      </c>
      <c r="O16" s="6">
        <f t="shared" si="13"/>
        <v>3904.4</v>
      </c>
      <c r="P16" s="6">
        <v>0</v>
      </c>
      <c r="Q16" s="13">
        <f t="shared" si="14"/>
        <v>0</v>
      </c>
      <c r="R16" s="15" t="s">
        <v>10</v>
      </c>
      <c r="S16" s="14" t="s">
        <v>39</v>
      </c>
      <c r="T16" s="9" t="s">
        <v>44</v>
      </c>
    </row>
    <row r="17" spans="1:20" s="3" customFormat="1" ht="132.75" customHeight="1" x14ac:dyDescent="0.3">
      <c r="A17" s="31" t="s">
        <v>14</v>
      </c>
      <c r="B17" s="4">
        <v>2035</v>
      </c>
      <c r="C17" s="5" t="s">
        <v>9</v>
      </c>
      <c r="D17" s="5" t="s">
        <v>9</v>
      </c>
      <c r="E17" s="6">
        <v>6300.4</v>
      </c>
      <c r="F17" s="11">
        <f t="shared" si="3"/>
        <v>5115.21</v>
      </c>
      <c r="G17" s="6">
        <v>5115.21</v>
      </c>
      <c r="H17" s="6">
        <v>0</v>
      </c>
      <c r="I17" s="6">
        <v>0</v>
      </c>
      <c r="J17" s="6">
        <v>3715.1</v>
      </c>
      <c r="K17" s="6">
        <f t="shared" si="0"/>
        <v>0</v>
      </c>
      <c r="L17" s="6">
        <v>0</v>
      </c>
      <c r="M17" s="6">
        <v>0</v>
      </c>
      <c r="N17" s="6">
        <v>0</v>
      </c>
      <c r="O17" s="6">
        <f t="shared" si="2"/>
        <v>6300.4</v>
      </c>
      <c r="P17" s="6">
        <v>0</v>
      </c>
      <c r="Q17" s="13">
        <f t="shared" si="1"/>
        <v>0</v>
      </c>
      <c r="R17" s="15" t="s">
        <v>10</v>
      </c>
      <c r="S17" s="14" t="s">
        <v>27</v>
      </c>
      <c r="T17" s="17" t="s">
        <v>47</v>
      </c>
    </row>
    <row r="18" spans="1:20" s="3" customFormat="1" ht="112.5" customHeight="1" x14ac:dyDescent="0.3">
      <c r="A18" s="32" t="s">
        <v>7</v>
      </c>
      <c r="B18" s="27">
        <v>2033</v>
      </c>
      <c r="C18" s="29">
        <v>565370.9</v>
      </c>
      <c r="D18" s="29">
        <f>C18-F18</f>
        <v>356119.4</v>
      </c>
      <c r="E18" s="26">
        <v>29013</v>
      </c>
      <c r="F18" s="28">
        <f>G18+H18+I18</f>
        <v>209251.5</v>
      </c>
      <c r="G18" s="26">
        <v>189189.4</v>
      </c>
      <c r="H18" s="26">
        <v>20062.099999999999</v>
      </c>
      <c r="I18" s="26">
        <v>0</v>
      </c>
      <c r="J18" s="26">
        <v>209251.5</v>
      </c>
      <c r="K18" s="26">
        <f t="shared" ref="K18" si="15">L18+M18+N18</f>
        <v>60</v>
      </c>
      <c r="L18" s="26">
        <v>60</v>
      </c>
      <c r="M18" s="26">
        <v>0</v>
      </c>
      <c r="N18" s="26">
        <v>0</v>
      </c>
      <c r="O18" s="26">
        <f>E18-K18</f>
        <v>28953</v>
      </c>
      <c r="P18" s="26">
        <v>60</v>
      </c>
      <c r="Q18" s="25">
        <f t="shared" ref="Q18" si="16">K18/E18</f>
        <v>2.0680384655154586E-3</v>
      </c>
      <c r="R18" s="15" t="s">
        <v>10</v>
      </c>
      <c r="S18" s="24" t="s">
        <v>27</v>
      </c>
      <c r="T18" s="23" t="s">
        <v>57</v>
      </c>
    </row>
    <row r="19" spans="1:20" s="3" customFormat="1" ht="18.75" x14ac:dyDescent="0.3">
      <c r="A19" s="8" t="s">
        <v>42</v>
      </c>
      <c r="B19" s="8" t="s">
        <v>6</v>
      </c>
      <c r="C19" s="8" t="s">
        <v>6</v>
      </c>
      <c r="D19" s="8" t="s">
        <v>6</v>
      </c>
      <c r="E19" s="7">
        <f t="shared" ref="E19:P19" si="17">SUM(E6:E18)</f>
        <v>717269.4</v>
      </c>
      <c r="F19" s="7">
        <f t="shared" si="17"/>
        <v>535876.1100000001</v>
      </c>
      <c r="G19" s="7">
        <f t="shared" si="17"/>
        <v>230861.51</v>
      </c>
      <c r="H19" s="7">
        <f t="shared" si="17"/>
        <v>305014.59999999998</v>
      </c>
      <c r="I19" s="7">
        <f t="shared" si="17"/>
        <v>0</v>
      </c>
      <c r="J19" s="7">
        <f t="shared" si="17"/>
        <v>348846.4</v>
      </c>
      <c r="K19" s="7">
        <f t="shared" si="17"/>
        <v>216247.2</v>
      </c>
      <c r="L19" s="7">
        <f t="shared" si="17"/>
        <v>5840.7999999999993</v>
      </c>
      <c r="M19" s="7">
        <f t="shared" si="17"/>
        <v>210406.39999999999</v>
      </c>
      <c r="N19" s="7">
        <f t="shared" si="17"/>
        <v>0</v>
      </c>
      <c r="O19" s="7">
        <f t="shared" si="17"/>
        <v>501022.2</v>
      </c>
      <c r="P19" s="7">
        <f t="shared" si="17"/>
        <v>61356</v>
      </c>
      <c r="Q19" s="19">
        <f>K19/E19</f>
        <v>0.30148672172547719</v>
      </c>
      <c r="R19" s="16"/>
      <c r="S19" s="16"/>
      <c r="T19" s="2"/>
    </row>
  </sheetData>
  <autoFilter ref="A2:T19">
    <filterColumn colId="5" showButton="0"/>
    <filterColumn colId="6" showButton="0"/>
    <filterColumn colId="7" showButton="0"/>
    <filterColumn colId="10" showButton="0"/>
    <filterColumn colId="11" showButton="0"/>
    <filterColumn colId="12" showButton="0"/>
  </autoFilter>
  <mergeCells count="19">
    <mergeCell ref="S2:S4"/>
    <mergeCell ref="A1:T1"/>
    <mergeCell ref="T2:T4"/>
    <mergeCell ref="F3:F4"/>
    <mergeCell ref="G3:I3"/>
    <mergeCell ref="K3:K4"/>
    <mergeCell ref="L3:N3"/>
    <mergeCell ref="F2:I2"/>
    <mergeCell ref="A2:A4"/>
    <mergeCell ref="B2:B4"/>
    <mergeCell ref="C2:C4"/>
    <mergeCell ref="D2:D4"/>
    <mergeCell ref="P2:P4"/>
    <mergeCell ref="R2:R4"/>
    <mergeCell ref="Q2:Q4"/>
    <mergeCell ref="J2:J4"/>
    <mergeCell ref="O2:O4"/>
    <mergeCell ref="E2:E4"/>
    <mergeCell ref="K2:N2"/>
  </mergeCells>
  <printOptions horizontalCentered="1" gridLines="1"/>
  <pageMargins left="0.25" right="0.25" top="0.75" bottom="0.75" header="0.3" footer="0.3"/>
  <pageSetup paperSize="9" scale="31" fitToHeight="0" orientation="landscape" r:id="rId1"/>
  <rowBreaks count="1" manualBreakCount="1">
    <brk id="1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Уляшева Анна Александровна</dc:creator>
  <cp:lastModifiedBy>Захарова Дарья Сергеевна</cp:lastModifiedBy>
  <cp:lastPrinted>2025-02-18T14:16:04Z</cp:lastPrinted>
  <dcterms:created xsi:type="dcterms:W3CDTF">2018-01-16T06:49:59Z</dcterms:created>
  <dcterms:modified xsi:type="dcterms:W3CDTF">2026-04-22T13:20:59Z</dcterms:modified>
</cp:coreProperties>
</file>